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<sst xmlns="http://schemas.openxmlformats.org/spreadsheetml/2006/main" count="314" uniqueCount="137">
  <si>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</si>
  <si>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</si>
  <si>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</si>
  <si>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</si>
  <si>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</si>
  <si>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</si>
  <si>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</si>
  <si>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</si>
  <si>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</si>
  <si>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</si>
  <si>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</si>
  <si>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</si>
  <si>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</si>
  <si>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</si>
  <si>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</si>
  <si>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</si>
  <si>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</si>
  <si>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</si>
  <si>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</si>
  <si>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</si>
  <si>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</si>
  <si>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</si>
  <si>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</si>
  <si>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</si>
  <si>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</si>
  <si>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</si>
  <si>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</si>
  <si>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</si>
  <si>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</si>
  <si>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</si>
  <si>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</si>
  <si>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</si>
  <si>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</si>
  <si>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</si>
  <si>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</si>
  <si>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</si>
  <si>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</si>
  <si>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</si>
  <si>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</si>
  <si>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</si>
  <si>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</si>
  <si>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</si>
  <si>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</si>
  <si>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</si>
  <si>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</si>
  <si>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</si>
  <si>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</si>
  <si>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</si>
  <si>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</si>
  <si>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</si>
  <si>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</si>
  <si>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</si>
  <si>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</si>
  <si>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</si>
  <si>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</si>
  <si>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</si>
  <si>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</si>
  <si>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</si>
  <si>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</si>
  <si>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</si>
  <si>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</si>
  <si>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</si>
  <si>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</si>
  <si>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</si>
  <si>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</si>
  <si>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</si>
  <si>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</si>
  <si>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</si>
  <si>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</si>
  <si>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</si>
  <si>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</si>
  <si>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</si>
  <si>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del Numero delle Imprese Creditrici - Elenco Fatture da Pagare Anno 2022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</si>
  <si>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</si>
  <si>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</si>
  <si>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</si>
  <si>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</si>
  <si>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</si>
  <si>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</si>
  <si>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</si>
  <si>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</si>
  <si>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</si>
  <si>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</si>
  <si>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</si>
  <si>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</si>
  <si>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</si>
  <si>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</si>
  <si>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</si>
  <si>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</si>
  <si>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</si>
  <si>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</si>
  <si>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</si>
  <si>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</si>
  <si>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</si>
  <si>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</si>
  <si>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</si>
  <si>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</si>
  <si>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</si>
  <si>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</si>
  <si>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</si>
  <si>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</si>
  <si>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</si>
  <si>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</si>
  <si>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</si>
  <si>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</si>
  <si>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</si>
  <si>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</si>
  <si>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</si>
  <si>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</si>
  <si>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</si>
  <si>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</si>
  <si>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</si>
  <si>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</si>
  <si>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</si>
  <si>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</si>
  <si>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26/05/2022</t>
  </si>
  <si>
    <t>F1-22-00061837</t>
  </si>
  <si>
    <t>18/05/2022</t>
  </si>
  <si>
    <t>FORNITURA GAS METANO</t>
  </si>
  <si>
    <t>SI</t>
  </si>
  <si>
    <t>Z4D34FF8D9</t>
  </si>
  <si>
    <t>2022</t>
  </si>
  <si>
    <t>2655</t>
  </si>
  <si>
    <t>20/05/2022</t>
  </si>
  <si>
    <t>ACEA PINEROLESE ENERGIA S.r.L.</t>
  </si>
  <si>
    <t>08547890015</t>
  </si>
  <si>
    <t>4</t>
  </si>
  <si>
    <t>ISTRUZIONE PUBBLICA</t>
  </si>
  <si>
    <t>1040503</t>
  </si>
  <si>
    <t>18/07/2022</t>
  </si>
  <si>
    <t>22/06/2022</t>
  </si>
  <si>
    <t>F1-22-00082510</t>
  </si>
  <si>
    <t>17/06/2022</t>
  </si>
  <si>
    <t>0</t>
  </si>
  <si>
    <t>3270</t>
  </si>
  <si>
    <t>16/08/2022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</si>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</sst>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right" vertical="center"/>
      <protection/>
    </xf>
    <xf numFmtId="4" fontId="1" fillId="28" borderId="21" xfId="0" applyNumberFormat="1" applyFont="1" applyFill="1" applyBorder="1" applyAlignment="1">
      <alignment/>
    </xf>
    <xf numFmtId="1" fontId="1" fillId="28" borderId="21" xfId="0" applyNumberFormat="1" applyFont="1" applyFill="1" applyBorder="1" applyAlignment="1">
      <alignment/>
    </xf>
    <xf numFmtId="1" fontId="1" fillId="28" borderId="14" xfId="0" applyNumberFormat="1" applyFont="1" applyFill="1" applyBorder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9" borderId="22" xfId="48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0" borderId="22" xfId="48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 applyProtection="1">
      <alignment/>
      <protection/>
    </xf>
    <xf numFmtId="0" fontId="0" fillId="30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9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17" fillId="30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0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6" t="s">
        <v>13</v>
      </c>
      <c r="AB4" s="221"/>
      <c r="AC4" s="221"/>
      <c r="AD4" s="221"/>
      <c r="AE4" s="221"/>
      <c r="AF4" s="221"/>
      <c r="AG4" s="227"/>
      <c r="AH4" s="32">
        <v>30</v>
      </c>
    </row>
    <row r="5" spans="1:34" s="15" customFormat="1" ht="22.5" customHeight="1">
      <c r="A5" s="223" t="s">
        <v>14</v>
      </c>
      <c r="B5" s="224"/>
      <c r="C5" s="225"/>
      <c r="D5" s="223" t="s">
        <v>15</v>
      </c>
      <c r="E5" s="224"/>
      <c r="F5" s="224"/>
      <c r="G5" s="224"/>
      <c r="H5" s="225"/>
      <c r="I5" s="223" t="s">
        <v>16</v>
      </c>
      <c r="J5" s="224"/>
      <c r="K5" s="225"/>
      <c r="L5" s="223" t="s">
        <v>1</v>
      </c>
      <c r="M5" s="224"/>
      <c r="N5" s="224"/>
      <c r="O5" s="223" t="s">
        <v>17</v>
      </c>
      <c r="P5" s="225"/>
      <c r="Q5" s="223" t="s">
        <v>18</v>
      </c>
      <c r="R5" s="224"/>
      <c r="S5" s="224"/>
      <c r="T5" s="225"/>
      <c r="U5" s="223" t="s">
        <v>19</v>
      </c>
      <c r="V5" s="224"/>
      <c r="W5" s="224"/>
      <c r="X5" s="58" t="s">
        <v>47</v>
      </c>
      <c r="Y5" s="223" t="s">
        <v>20</v>
      </c>
      <c r="Z5" s="225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6"/>
      <c r="AE4" s="249"/>
      <c r="AF4" s="249"/>
      <c r="AG4" s="249"/>
      <c r="AH4" s="250"/>
      <c r="AI4" s="243"/>
    </row>
    <row r="5" spans="1:35" s="90" customFormat="1" ht="22.5" customHeight="1">
      <c r="A5" s="228" t="s">
        <v>14</v>
      </c>
      <c r="B5" s="238"/>
      <c r="C5" s="239"/>
      <c r="D5" s="228" t="s">
        <v>15</v>
      </c>
      <c r="E5" s="238"/>
      <c r="F5" s="238"/>
      <c r="G5" s="238"/>
      <c r="H5" s="238"/>
      <c r="I5" s="238"/>
      <c r="J5" s="238"/>
      <c r="K5" s="239"/>
      <c r="L5" s="228" t="s">
        <v>16</v>
      </c>
      <c r="M5" s="238"/>
      <c r="N5" s="239"/>
      <c r="O5" s="228" t="s">
        <v>1</v>
      </c>
      <c r="P5" s="238"/>
      <c r="Q5" s="238"/>
      <c r="R5" s="228" t="s">
        <v>17</v>
      </c>
      <c r="S5" s="239"/>
      <c r="T5" s="228" t="s">
        <v>18</v>
      </c>
      <c r="U5" s="238"/>
      <c r="V5" s="238"/>
      <c r="W5" s="239"/>
      <c r="X5" s="228" t="s">
        <v>19</v>
      </c>
      <c r="Y5" s="238"/>
      <c r="Z5" s="238"/>
      <c r="AA5" s="103" t="s">
        <v>47</v>
      </c>
      <c r="AB5" s="228" t="s">
        <v>20</v>
      </c>
      <c r="AC5" s="239"/>
      <c r="AD5" s="228" t="s">
        <v>64</v>
      </c>
      <c r="AE5" s="242"/>
      <c r="AF5" s="242"/>
      <c r="AG5" s="242"/>
      <c r="AH5" s="242"/>
      <c r="AI5" s="243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7"/>
    </row>
    <row r="3" spans="1:13" s="90" customFormat="1" ht="22.5" customHeight="1">
      <c r="A3" s="273" t="s">
        <v>103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s="90" customFormat="1" ht="22.5" customHeight="1">
      <c r="A4" s="98"/>
      <c r="B4" s="101"/>
      <c r="C4" s="179"/>
      <c r="D4" s="179"/>
      <c r="E4" s="140"/>
      <c r="F4" s="179"/>
      <c r="J4" s="178"/>
      <c r="K4" s="165"/>
      <c r="L4" s="165"/>
      <c r="M4" s="164"/>
    </row>
    <row r="5" spans="1:15" s="90" customFormat="1" ht="32.25" customHeight="1">
      <c r="A5" s="268" t="s">
        <v>102</v>
      </c>
      <c r="B5" s="269"/>
      <c r="C5" s="186" t="s">
        <v>101</v>
      </c>
      <c r="D5" s="185"/>
      <c r="E5" s="184" t="str">
        <f>IF(OR(L13="SI",L15="SI"),"SI","NO")</f>
        <v>SI</v>
      </c>
      <c r="F5" s="161"/>
      <c r="G5" s="161"/>
      <c r="H5" s="161"/>
      <c r="I5" s="161"/>
      <c r="J5" s="161"/>
      <c r="K5" s="161"/>
      <c r="L5" s="161"/>
      <c r="M5" s="159"/>
      <c r="N5" s="254" t="s">
        <v>100</v>
      </c>
      <c r="O5" s="255"/>
    </row>
    <row r="6" spans="1:13" s="90" customFormat="1" ht="22.5" customHeight="1">
      <c r="A6" s="98"/>
      <c r="B6" s="101"/>
      <c r="C6" s="102"/>
      <c r="D6" s="179"/>
      <c r="E6" s="183"/>
      <c r="F6" s="179"/>
      <c r="J6" s="178"/>
      <c r="K6" s="165"/>
      <c r="L6" s="165"/>
      <c r="M6" s="164"/>
    </row>
    <row r="7" spans="1:16" s="90" customFormat="1" ht="22.5" customHeight="1">
      <c r="A7" s="258" t="s">
        <v>99</v>
      </c>
      <c r="B7" s="277"/>
      <c r="C7" s="163">
        <f>Debiti!G6</f>
        <v>1</v>
      </c>
      <c r="D7" s="161"/>
      <c r="E7" s="263" t="s">
        <v>113</v>
      </c>
      <c r="F7" s="264"/>
      <c r="G7" s="264"/>
      <c r="H7" s="97"/>
      <c r="I7" s="182"/>
      <c r="J7" s="181"/>
      <c r="K7" s="97"/>
      <c r="L7" s="172"/>
      <c r="M7" s="180"/>
      <c r="N7" s="254" t="s">
        <v>98</v>
      </c>
      <c r="O7" s="255"/>
      <c r="P7" s="255"/>
    </row>
    <row r="8" spans="1:13" s="90" customFormat="1" ht="22.5" customHeight="1">
      <c r="A8" s="98"/>
      <c r="B8" s="101"/>
      <c r="C8" s="102"/>
      <c r="D8" s="179"/>
      <c r="E8" s="140"/>
      <c r="F8" s="102"/>
      <c r="G8" s="99"/>
      <c r="J8" s="178"/>
      <c r="K8" s="165"/>
      <c r="L8" s="165"/>
      <c r="M8" s="164"/>
    </row>
    <row r="9" spans="1:13" s="90" customFormat="1" ht="22.5" customHeight="1">
      <c r="A9" s="270" t="s">
        <v>97</v>
      </c>
      <c r="B9" s="276"/>
      <c r="C9" s="173">
        <f>ElencoFatture!O6</f>
        <v>0</v>
      </c>
      <c r="D9" s="174"/>
      <c r="E9" s="270" t="s">
        <v>91</v>
      </c>
      <c r="F9" s="271" t="s">
        <v>96</v>
      </c>
      <c r="G9" s="177">
        <f>C9/100*5</f>
        <v>0</v>
      </c>
      <c r="J9" s="161"/>
      <c r="L9" s="161"/>
      <c r="M9" s="159"/>
    </row>
    <row r="10" spans="1:13" s="90" customFormat="1" ht="22.5" customHeight="1">
      <c r="A10" s="270" t="s">
        <v>95</v>
      </c>
      <c r="B10" s="271"/>
      <c r="C10" s="173">
        <f>ElencoFatture!O7</f>
        <v>0</v>
      </c>
      <c r="D10" s="174"/>
      <c r="E10" s="176"/>
      <c r="F10" s="176"/>
      <c r="G10" s="175"/>
      <c r="H10" s="161"/>
      <c r="I10" s="161"/>
      <c r="J10" s="161"/>
      <c r="K10" s="161"/>
      <c r="L10" s="161"/>
      <c r="M10" s="159"/>
    </row>
    <row r="11" spans="1:16" s="90" customFormat="1" ht="22.5" customHeight="1">
      <c r="A11" s="270" t="s">
        <v>94</v>
      </c>
      <c r="B11" s="272"/>
      <c r="C11" s="173">
        <f>ElencoFatture!O8</f>
        <v>0</v>
      </c>
      <c r="D11" s="174"/>
      <c r="E11" s="270" t="s">
        <v>91</v>
      </c>
      <c r="F11" s="276"/>
      <c r="G11" s="173">
        <f>C11/100*5</f>
        <v>0</v>
      </c>
      <c r="H11" s="161"/>
      <c r="I11" s="262"/>
      <c r="J11" s="262"/>
      <c r="K11" s="97"/>
      <c r="L11" s="172"/>
      <c r="M11" s="159"/>
      <c r="N11" s="254" t="s">
        <v>93</v>
      </c>
      <c r="O11" s="255"/>
      <c r="P11" s="255"/>
    </row>
    <row r="12" spans="1:13" s="90" customFormat="1" ht="22.5" customHeight="1">
      <c r="A12" s="170"/>
      <c r="B12" s="169"/>
      <c r="C12" s="167"/>
      <c r="D12" s="130"/>
      <c r="E12" s="168"/>
      <c r="F12" s="167"/>
      <c r="G12" s="166"/>
      <c r="I12" s="99"/>
      <c r="J12" s="101"/>
      <c r="K12" s="165"/>
      <c r="L12" s="100"/>
      <c r="M12" s="164"/>
    </row>
    <row r="13" spans="1:15" s="90" customFormat="1" ht="22.5" customHeight="1">
      <c r="A13" s="258" t="s">
        <v>92</v>
      </c>
      <c r="B13" s="259"/>
      <c r="C13" s="163">
        <f>C11</f>
        <v>0</v>
      </c>
      <c r="D13" s="171"/>
      <c r="E13" s="258" t="s">
        <v>91</v>
      </c>
      <c r="F13" s="259"/>
      <c r="G13" s="162">
        <f>C13/100*5</f>
        <v>0</v>
      </c>
      <c r="H13" s="161"/>
      <c r="I13" s="260" t="s">
        <v>90</v>
      </c>
      <c r="J13" s="261"/>
      <c r="L13" s="160" t="str">
        <f>IF(ROUND(C7,2)&lt;=ROUND(G13,2),"SI","NO")</f>
        <v>NO</v>
      </c>
      <c r="M13" s="159"/>
      <c r="N13" s="256" t="s">
        <v>89</v>
      </c>
      <c r="O13" s="257"/>
    </row>
    <row r="14" spans="1:13" s="90" customFormat="1" ht="22.5" customHeight="1">
      <c r="A14" s="170"/>
      <c r="B14" s="169"/>
      <c r="C14" s="167"/>
      <c r="D14" s="130"/>
      <c r="E14" s="168"/>
      <c r="F14" s="167"/>
      <c r="G14" s="166"/>
      <c r="I14" s="99"/>
      <c r="J14" s="101"/>
      <c r="K14" s="165"/>
      <c r="L14" s="100"/>
      <c r="M14" s="164"/>
    </row>
    <row r="15" spans="1:15" s="90" customFormat="1" ht="22.5" customHeight="1">
      <c r="A15" s="258" t="s">
        <v>88</v>
      </c>
      <c r="B15" s="277"/>
      <c r="C15" s="163">
        <v>0</v>
      </c>
      <c r="D15" s="97"/>
      <c r="E15" s="258" t="s">
        <v>87</v>
      </c>
      <c r="F15" s="259"/>
      <c r="G15" s="162">
        <f>IF(OR(C15=0,C15="0,00"),0,C7/C15)</f>
        <v>0</v>
      </c>
      <c r="H15" s="161"/>
      <c r="I15" s="260" t="s">
        <v>86</v>
      </c>
      <c r="J15" s="261"/>
      <c r="L15" s="160" t="str">
        <f>IF(G15&lt;=0.9,"SI","NO")</f>
        <v>SI</v>
      </c>
      <c r="M15" s="159"/>
      <c r="N15" s="256" t="s">
        <v>85</v>
      </c>
      <c r="O15" s="25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8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9" t="s">
        <v>84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>
      <c r="A19" s="280" t="s">
        <v>83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15">
      <c r="A20" s="278" t="s">
        <v>82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</row>
    <row r="21" spans="1:13" ht="15">
      <c r="A21" s="157" t="s">
        <v>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5">
      <c r="A22" s="278" t="s">
        <v>80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13" ht="15">
      <c r="A23" s="278" t="s">
        <v>79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 ht="15">
      <c r="A24" s="278" t="s">
        <v>78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ht="15">
      <c r="A25" s="278" t="s">
        <v>77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 ht="15">
      <c r="A26" s="156" t="s">
        <v>76</v>
      </c>
      <c r="B26" s="153"/>
      <c r="C26" s="155"/>
      <c r="D26" s="155"/>
      <c r="E26" s="155"/>
      <c r="F26" s="155"/>
      <c r="G26" s="153"/>
      <c r="H26" s="153"/>
      <c r="I26" s="153"/>
      <c r="J26" s="153"/>
      <c r="K26" s="154"/>
      <c r="L26" s="154"/>
      <c r="M26" s="153"/>
    </row>
    <row r="27" ht="15">
      <c r="A27" s="152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8" t="s">
        <v>73</v>
      </c>
      <c r="B5" s="281"/>
      <c r="C5" s="281"/>
      <c r="D5" s="281"/>
      <c r="E5" s="281"/>
      <c r="F5" s="282"/>
      <c r="G5" s="211">
        <f>(G16)</f>
        <v>43.809999999999995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8" t="s">
        <v>74</v>
      </c>
      <c r="B6" s="281"/>
      <c r="C6" s="281"/>
      <c r="D6" s="281"/>
      <c r="E6" s="281"/>
      <c r="F6" s="281"/>
      <c r="G6" s="213">
        <f>(AC16)</f>
        <v>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38"/>
      <c r="C8" s="239"/>
      <c r="D8" s="228" t="s">
        <v>15</v>
      </c>
      <c r="E8" s="238"/>
      <c r="F8" s="238"/>
      <c r="G8" s="238"/>
      <c r="H8" s="238"/>
      <c r="I8" s="238"/>
      <c r="J8" s="238"/>
      <c r="K8" s="239"/>
      <c r="L8" s="228" t="s">
        <v>16</v>
      </c>
      <c r="M8" s="238"/>
      <c r="N8" s="239"/>
      <c r="O8" s="228" t="s">
        <v>1</v>
      </c>
      <c r="P8" s="238"/>
      <c r="Q8" s="238"/>
      <c r="R8" s="228" t="s">
        <v>17</v>
      </c>
      <c r="S8" s="239"/>
      <c r="T8" s="228" t="s">
        <v>18</v>
      </c>
      <c r="U8" s="238"/>
      <c r="V8" s="238"/>
      <c r="W8" s="239"/>
      <c r="X8" s="228" t="s">
        <v>19</v>
      </c>
      <c r="Y8" s="238"/>
      <c r="Z8" s="23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206">
        <v>2022</v>
      </c>
      <c r="B11" s="206">
        <v>135</v>
      </c>
      <c r="C11" s="206" t="s">
        <v>115</v>
      </c>
      <c r="D11" s="207" t="s">
        <v>116</v>
      </c>
      <c r="E11" s="207" t="s">
        <v>117</v>
      </c>
      <c r="F11" s="207" t="s">
        <v>118</v>
      </c>
      <c r="G11" s="208">
        <v>27.2</v>
      </c>
      <c r="H11" s="208">
        <v>0</v>
      </c>
      <c r="I11" s="206" t="s">
        <v>119</v>
      </c>
      <c r="J11" s="208">
        <f>IF(I11="SI",G11-H11,G11)</f>
        <v>27.2</v>
      </c>
      <c r="K11" s="206" t="s">
        <v>120</v>
      </c>
      <c r="L11" s="206" t="s">
        <v>121</v>
      </c>
      <c r="M11" s="206" t="s">
        <v>122</v>
      </c>
      <c r="N11" s="206" t="s">
        <v>123</v>
      </c>
      <c r="O11" s="207" t="s">
        <v>124</v>
      </c>
      <c r="P11" s="206" t="s">
        <v>125</v>
      </c>
      <c r="Q11" s="206" t="s">
        <v>125</v>
      </c>
      <c r="R11" s="206" t="s">
        <v>126</v>
      </c>
      <c r="S11" s="206" t="s">
        <v>127</v>
      </c>
      <c r="T11" s="107" t="s">
        <v>128</v>
      </c>
      <c r="U11" s="107">
        <v>1900</v>
      </c>
      <c r="V11" s="107">
        <v>3500</v>
      </c>
      <c r="W11" s="107">
        <v>1</v>
      </c>
      <c r="X11" s="107">
        <v>2022</v>
      </c>
      <c r="Y11" s="107">
        <v>62</v>
      </c>
      <c r="Z11" s="107">
        <v>0</v>
      </c>
      <c r="AA11" s="206" t="s">
        <v>115</v>
      </c>
      <c r="AB11" s="206" t="s">
        <v>129</v>
      </c>
      <c r="AC11" s="107">
        <f>IF(O11=O10,0,1)</f>
        <v>1</v>
      </c>
    </row>
    <row r="12" spans="1:29" ht="15">
      <c r="A12" s="206">
        <v>2022</v>
      </c>
      <c r="B12" s="206">
        <v>135</v>
      </c>
      <c r="C12" s="206" t="s">
        <v>115</v>
      </c>
      <c r="D12" s="207" t="s">
        <v>116</v>
      </c>
      <c r="E12" s="207" t="s">
        <v>117</v>
      </c>
      <c r="F12" s="207" t="s">
        <v>118</v>
      </c>
      <c r="G12" s="208">
        <v>1.36</v>
      </c>
      <c r="H12" s="208">
        <v>1.36</v>
      </c>
      <c r="I12" s="206" t="s">
        <v>119</v>
      </c>
      <c r="J12" s="208">
        <f>IF(I12="SI",G12-H12,G12)</f>
        <v>0</v>
      </c>
      <c r="K12" s="206" t="s">
        <v>120</v>
      </c>
      <c r="L12" s="206" t="s">
        <v>121</v>
      </c>
      <c r="M12" s="206" t="s">
        <v>122</v>
      </c>
      <c r="N12" s="206" t="s">
        <v>123</v>
      </c>
      <c r="O12" s="207" t="s">
        <v>124</v>
      </c>
      <c r="P12" s="206" t="s">
        <v>125</v>
      </c>
      <c r="Q12" s="206" t="s">
        <v>125</v>
      </c>
      <c r="R12" s="206" t="s">
        <v>126</v>
      </c>
      <c r="S12" s="206" t="s">
        <v>127</v>
      </c>
      <c r="T12" s="107" t="s">
        <v>128</v>
      </c>
      <c r="U12" s="107">
        <v>1900</v>
      </c>
      <c r="V12" s="107">
        <v>3500</v>
      </c>
      <c r="W12" s="107">
        <v>1</v>
      </c>
      <c r="X12" s="107">
        <v>2022</v>
      </c>
      <c r="Y12" s="107">
        <v>62</v>
      </c>
      <c r="Z12" s="107">
        <v>0</v>
      </c>
      <c r="AA12" s="206" t="s">
        <v>115</v>
      </c>
      <c r="AB12" s="206" t="s">
        <v>129</v>
      </c>
      <c r="AC12" s="107">
        <f>IF(O12=O11,0,1)</f>
        <v>0</v>
      </c>
    </row>
    <row r="13" spans="1:29" ht="15">
      <c r="A13" s="206">
        <v>2022</v>
      </c>
      <c r="B13" s="206">
        <v>167</v>
      </c>
      <c r="C13" s="206" t="s">
        <v>130</v>
      </c>
      <c r="D13" s="207" t="s">
        <v>131</v>
      </c>
      <c r="E13" s="207" t="s">
        <v>132</v>
      </c>
      <c r="F13" s="207" t="s">
        <v>118</v>
      </c>
      <c r="G13" s="208">
        <v>14.52</v>
      </c>
      <c r="H13" s="208">
        <v>0</v>
      </c>
      <c r="I13" s="206" t="s">
        <v>119</v>
      </c>
      <c r="J13" s="208">
        <f>IF(I13="SI",G13-H13,G13)</f>
        <v>14.52</v>
      </c>
      <c r="K13" s="206" t="s">
        <v>120</v>
      </c>
      <c r="L13" s="206" t="s">
        <v>133</v>
      </c>
      <c r="M13" s="206" t="s">
        <v>134</v>
      </c>
      <c r="N13" s="107"/>
      <c r="O13" s="207" t="s">
        <v>124</v>
      </c>
      <c r="P13" s="206" t="s">
        <v>125</v>
      </c>
      <c r="Q13" s="206" t="s">
        <v>125</v>
      </c>
      <c r="R13" s="206" t="s">
        <v>126</v>
      </c>
      <c r="S13" s="206" t="s">
        <v>127</v>
      </c>
      <c r="T13" s="107" t="s">
        <v>128</v>
      </c>
      <c r="U13" s="107">
        <v>1900</v>
      </c>
      <c r="V13" s="107">
        <v>3500</v>
      </c>
      <c r="W13" s="107">
        <v>1</v>
      </c>
      <c r="X13" s="107">
        <v>2022</v>
      </c>
      <c r="Y13" s="107">
        <v>62</v>
      </c>
      <c r="Z13" s="107">
        <v>0</v>
      </c>
      <c r="AA13" s="206" t="s">
        <v>130</v>
      </c>
      <c r="AB13" s="206" t="s">
        <v>135</v>
      </c>
      <c r="AC13" s="107">
        <f>IF(O13=O12,0,1)</f>
        <v>0</v>
      </c>
    </row>
    <row r="14" spans="1:29" ht="15">
      <c r="A14" s="206">
        <v>2022</v>
      </c>
      <c r="B14" s="206">
        <v>167</v>
      </c>
      <c r="C14" s="206" t="s">
        <v>130</v>
      </c>
      <c r="D14" s="207" t="s">
        <v>131</v>
      </c>
      <c r="E14" s="207" t="s">
        <v>132</v>
      </c>
      <c r="F14" s="207" t="s">
        <v>118</v>
      </c>
      <c r="G14" s="208">
        <v>0.73</v>
      </c>
      <c r="H14" s="208">
        <v>0.73</v>
      </c>
      <c r="I14" s="206" t="s">
        <v>119</v>
      </c>
      <c r="J14" s="208">
        <f>IF(I14="SI",G14-H14,G14)</f>
        <v>0</v>
      </c>
      <c r="K14" s="206" t="s">
        <v>120</v>
      </c>
      <c r="L14" s="206" t="s">
        <v>133</v>
      </c>
      <c r="M14" s="206" t="s">
        <v>134</v>
      </c>
      <c r="N14" s="107"/>
      <c r="O14" s="207" t="s">
        <v>124</v>
      </c>
      <c r="P14" s="206" t="s">
        <v>125</v>
      </c>
      <c r="Q14" s="206" t="s">
        <v>125</v>
      </c>
      <c r="R14" s="206" t="s">
        <v>126</v>
      </c>
      <c r="S14" s="206" t="s">
        <v>127</v>
      </c>
      <c r="T14" s="107" t="s">
        <v>128</v>
      </c>
      <c r="U14" s="107">
        <v>1900</v>
      </c>
      <c r="V14" s="107">
        <v>3500</v>
      </c>
      <c r="W14" s="107">
        <v>1</v>
      </c>
      <c r="X14" s="107">
        <v>2022</v>
      </c>
      <c r="Y14" s="107">
        <v>62</v>
      </c>
      <c r="Z14" s="107">
        <v>0</v>
      </c>
      <c r="AA14" s="206" t="s">
        <v>130</v>
      </c>
      <c r="AB14" s="206" t="s">
        <v>135</v>
      </c>
      <c r="AC14" s="107">
        <f>IF(O14=O13,0,1)</f>
        <v>0</v>
      </c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9" ht="15">
      <c r="C16" s="107"/>
      <c r="D16" s="107"/>
      <c r="E16" s="107"/>
      <c r="F16" s="210" t="s">
        <v>136</v>
      </c>
      <c r="G16" s="209">
        <f>SUM(G11:G14)</f>
        <v>43.809999999999995</v>
      </c>
      <c r="H16" s="107"/>
      <c r="I16" s="107"/>
      <c r="J16" s="107"/>
      <c r="N16" s="107"/>
      <c r="O16" s="107"/>
      <c r="P16" s="107"/>
      <c r="Q16" s="107"/>
      <c r="S16" s="107"/>
      <c r="AB16" s="107"/>
      <c r="AC16" s="212">
        <f>SUM(AC11:AC14)</f>
        <v>1</v>
      </c>
    </row>
    <row r="17" s="107" customFormat="1" ht="15"/>
    <row r="18" s="107" customFormat="1" ht="15"/>
    <row r="19" s="107" customFormat="1" ht="15"/>
    <row r="20" s="107" customFormat="1" ht="15"/>
    <row r="21" s="107" customFormat="1" ht="15"/>
    <row r="22" s="107" customFormat="1" ht="15"/>
    <row r="23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4">
    <dataValidation type="list" allowBlank="1" showInputMessage="1" showErrorMessage="1" errorTitle="SCISSIONE PAGAMENTI" error="Selezionare 'NO' se il documento non è soggeto alla Scissione Pagamenti" sqref="I12:I17">
      <formula1>"SI, NO"</formula1>
    </dataValidation>
    <dataValidation type="list" allowBlank="1" showInputMessage="1" showErrorMessage="1" errorTitle="SCISSIONE PAGAMENTI" error="Selezionare 'NO' se il documento non è soggeto alla Scissione Pagamenti" sqref="I13:I17">
      <formula1>"SI, NO"</formula1>
    </dataValidation>
    <dataValidation type="list" allowBlank="1" showInputMessage="1" showErrorMessage="1" errorTitle="SCISSIONE PAGAMENTI" error="Selezionare 'NO' se il documento non è soggeto alla Scissione Pagamenti" sqref="I14:I17">
      <formula1>"SI, NO"</formula1>
    </dataValidation>
    <dataValidation type="list" allowBlank="1" showInputMessage="1" showErrorMessage="1" errorTitle="SCISSIONE PAGAMENTI" error="Selezionare 'NO' se il documento non è soggeto alla Scissione Pagamenti" sqref="I15:I1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1"/>
    </row>
    <row r="2" s="97" customFormat="1" ht="15" customHeight="1"/>
    <row r="3" spans="1:17" s="90" customFormat="1" ht="22.5" customHeight="1">
      <c r="A3" s="298" t="s">
        <v>112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150"/>
    </row>
    <row r="4" spans="1:17" s="90" customFormat="1" ht="1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150"/>
    </row>
    <row r="5" spans="1:17" s="90" customFormat="1" ht="22.5" customHeight="1">
      <c r="A5" s="285" t="s">
        <v>111</v>
      </c>
      <c r="B5" s="285"/>
      <c r="C5" s="285"/>
      <c r="D5" s="285"/>
      <c r="E5" s="285"/>
      <c r="F5" s="285"/>
      <c r="G5" s="285"/>
      <c r="H5" s="285"/>
      <c r="I5" s="286"/>
      <c r="J5" s="205" t="s">
        <v>110</v>
      </c>
      <c r="K5" s="149"/>
      <c r="L5" s="149"/>
      <c r="M5" s="149"/>
      <c r="N5" s="149"/>
      <c r="O5" s="149"/>
      <c r="P5" s="204"/>
      <c r="Q5" s="150"/>
    </row>
    <row r="6" spans="3:16" s="90" customFormat="1" ht="22.5" customHeight="1">
      <c r="C6" s="293" t="s">
        <v>97</v>
      </c>
      <c r="D6" s="294"/>
      <c r="E6" s="294"/>
      <c r="F6" s="294"/>
      <c r="G6" s="295"/>
      <c r="H6" s="198">
        <v>0</v>
      </c>
      <c r="I6" s="202"/>
      <c r="J6" s="291" t="s">
        <v>97</v>
      </c>
      <c r="K6" s="291"/>
      <c r="L6" s="291"/>
      <c r="M6" s="291"/>
      <c r="N6" s="292"/>
      <c r="O6" s="203">
        <v>0</v>
      </c>
      <c r="P6" s="202"/>
    </row>
    <row r="7" spans="3:16" s="90" customFormat="1" ht="22.5" customHeight="1">
      <c r="C7" s="293" t="s">
        <v>95</v>
      </c>
      <c r="D7" s="294"/>
      <c r="E7" s="294"/>
      <c r="F7" s="294"/>
      <c r="G7" s="199"/>
      <c r="H7" s="198">
        <v>0</v>
      </c>
      <c r="I7" s="200"/>
      <c r="J7" s="289" t="s">
        <v>95</v>
      </c>
      <c r="K7" s="289"/>
      <c r="L7" s="289"/>
      <c r="M7" s="289"/>
      <c r="N7" s="290"/>
      <c r="O7" s="201">
        <v>0</v>
      </c>
      <c r="P7" s="200"/>
    </row>
    <row r="8" spans="3:16" s="90" customFormat="1" ht="22.5" customHeight="1">
      <c r="C8" s="293" t="s">
        <v>94</v>
      </c>
      <c r="D8" s="294"/>
      <c r="E8" s="294"/>
      <c r="F8" s="294"/>
      <c r="G8" s="199"/>
      <c r="H8" s="198">
        <f>H6-H7</f>
        <v>0</v>
      </c>
      <c r="I8" s="196"/>
      <c r="J8" s="287" t="s">
        <v>94</v>
      </c>
      <c r="K8" s="287"/>
      <c r="L8" s="287"/>
      <c r="M8" s="287"/>
      <c r="N8" s="288"/>
      <c r="O8" s="197">
        <v>0</v>
      </c>
      <c r="P8" s="196"/>
    </row>
    <row r="9" spans="3:16" s="90" customFormat="1" ht="15">
      <c r="C9" s="195"/>
      <c r="D9" s="195"/>
      <c r="E9" s="195"/>
      <c r="F9" s="195"/>
      <c r="G9" s="194"/>
      <c r="H9" s="193"/>
      <c r="I9" s="166"/>
      <c r="J9" s="169"/>
      <c r="K9" s="169"/>
      <c r="L9" s="169"/>
      <c r="M9" s="169"/>
      <c r="N9" s="169"/>
      <c r="O9" s="192"/>
      <c r="P9" s="191"/>
    </row>
    <row r="10" spans="1:16" s="90" customFormat="1" ht="16.5" customHeight="1">
      <c r="A10" s="300" t="s">
        <v>109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6" s="90" customFormat="1" ht="22.5" customHeight="1">
      <c r="A11" s="228" t="s">
        <v>14</v>
      </c>
      <c r="B11" s="239"/>
      <c r="C11" s="228" t="s">
        <v>15</v>
      </c>
      <c r="D11" s="238"/>
      <c r="E11" s="238"/>
      <c r="F11" s="238"/>
      <c r="G11" s="238"/>
      <c r="H11" s="238"/>
      <c r="I11" s="239"/>
      <c r="J11" s="228" t="s">
        <v>1</v>
      </c>
      <c r="K11" s="239"/>
      <c r="L11" s="148"/>
      <c r="M11" s="228" t="s">
        <v>64</v>
      </c>
      <c r="N11" s="238"/>
      <c r="O11" s="238"/>
      <c r="P11" s="239"/>
    </row>
    <row r="12" spans="1:16" ht="36" customHeight="1">
      <c r="A12" s="104" t="s">
        <v>21</v>
      </c>
      <c r="B12" s="190" t="s">
        <v>108</v>
      </c>
      <c r="C12" s="104" t="s">
        <v>24</v>
      </c>
      <c r="D12" s="105" t="s">
        <v>25</v>
      </c>
      <c r="E12" s="189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8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pomaretto</cp:lastModifiedBy>
  <cp:lastPrinted>2015-01-23T09:39:52Z</cp:lastPrinted>
  <dcterms:created xsi:type="dcterms:W3CDTF">1996-11-05T10:16:36Z</dcterms:created>
  <dcterms:modified xsi:type="dcterms:W3CDTF">2023-01-31T14:49:49Z</dcterms:modified>
  <cp:category/>
  <cp:version/>
  <cp:contentType/>
  <cp:contentStatus/>
</cp:coreProperties>
</file>