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2"/>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<sst xmlns="http://schemas.openxmlformats.org/spreadsheetml/2006/main" count="41" uniqueCount="13">
  <si>
    <t>Note</t>
  </si>
  <si>
    <t xml:space="preserve"> </t>
  </si>
  <si>
    <t>Impostazioni calendario</t>
  </si>
  <si>
    <t>Anno</t>
  </si>
  <si>
    <t>Inizio settimana</t>
  </si>
  <si>
    <t>Bagarre Fest</t>
  </si>
  <si>
    <t>Tramonto in vigna</t>
  </si>
  <si>
    <t>Mangia e cammina comunità in fiore</t>
  </si>
  <si>
    <t>Fiero da pai da ramìe</t>
  </si>
  <si>
    <t>Concerto di Natale Banda Musicale</t>
  </si>
  <si>
    <t>VIVI APRILE</t>
  </si>
  <si>
    <t>domenica</t>
  </si>
  <si>
    <t>CONCERTO CORI</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</si>
</sst>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3"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114300</xdr:colOff>
      <xdr:row>6</xdr:row>
      <xdr:rowOff>685800</xdr:rowOff>
    </xdr:from>
    <xdr:to>
      <xdr:col>15</xdr:col>
      <xdr:colOff>219710</xdr:colOff>
      <xdr:row>12</xdr:row>
      <xdr:rowOff>200025</xdr:rowOff>
    </xdr:to>
    <xdr:pic>
      <xdr:nvPicPr>
        <xdr:cNvPr id="5" name="Immagine 4" descr="K:\ORNELLA\IMMAGINI FOTOGRAFIE E LOGHI\FOTOGRAFIE E VIDEO\VARIE DI POMARETTO INVIATE\DSC_6714 Pomaretto fiorito 2019 MUNICIPIO.JPG">
          <a:extLst>
            <a:ext uri="{FF2B5EF4-FFF2-40B4-BE49-F238E27FC236}">
              <a16:creationId xmlns:a16="http://schemas.microsoft.com/office/drawing/2014/main" xmlns=""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886950" y="36385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a16="http://schemas.microsoft.com/office/drawing/2014/main" xmlns=""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a16="http://schemas.microsoft.com/office/drawing/2014/main" xmlns=""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a16="http://schemas.microsoft.com/office/drawing/2014/main" xmlns=""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a16="http://schemas.microsoft.com/office/drawing/2014/main" xmlns=""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a16="http://schemas.microsoft.com/office/drawing/2014/main" xmlns=""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a16="http://schemas.microsoft.com/office/drawing/2014/main" xmlns=""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a16="http://schemas.microsoft.com/office/drawing/2014/main" xmlns=""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a16="http://schemas.microsoft.com/office/drawing/2014/main" xmlns=""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a16="http://schemas.microsoft.com/office/drawing/2014/main" xmlns=""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xmlns=""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a16="http://schemas.microsoft.com/office/drawing/2014/main" xmlns=""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a16="http://schemas.microsoft.com/office/drawing/2014/main" xmlns=""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N5" sqref="N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2026</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TEXT(F4,"gggg")</f>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46019</v>
      </c>
      <c r="C4" s="27">
        <v>46020</v>
      </c>
      <c r="D4" s="27">
        <v>46021</v>
      </c>
      <c r="E4" s="27">
        <v>46022</v>
      </c>
      <c r="F4" s="27">
        <v>46023</v>
      </c>
      <c r="G4" s="27">
        <v>46024</v>
      </c>
      <c r="H4" s="28">
        <v>46025</v>
      </c>
      <c r="K4" s="11" t="s">
        <v>3</v>
      </c>
      <c r="L4" s="11" t="s">
        <v>4</v>
      </c>
    </row>
    <row r="5" spans="1:12" s="26" customFormat="1" ht="56.1" customHeight="1" x14ac:dyDescent="0.3">
      <c r="A5" s="10"/>
      <c r="B5" s="9"/>
      <c r="C5" s="9"/>
      <c r="D5" s="9"/>
      <c r="E5" s="9"/>
      <c r="F5" s="9"/>
      <c r="G5" s="9"/>
      <c r="H5" s="9"/>
      <c r="K5" s="12">
        <v>2026</v>
      </c>
      <c r="L5" s="12" t="s">
        <v>11</v>
      </c>
    </row>
    <row r="6" spans="1:12" s="25" customFormat="1" ht="24" customHeight="1" x14ac:dyDescent="0.3">
      <c r="A6" s="4"/>
      <c r="B6" s="27">
        <f t="array" ref="B6:H6">GiorniESettimane+DATE(AnnoCalendario,1,1)-WEEKDAY(DATE(AnnoCalendario,1,1),(InizioSettimana="Monday")+1)+8</f>
        <v>46026</v>
      </c>
      <c r="C6" s="27">
        <v>46027</v>
      </c>
      <c r="D6" s="27">
        <v>46028</v>
      </c>
      <c r="E6" s="27">
        <v>46029</v>
      </c>
      <c r="F6" s="27">
        <v>46030</v>
      </c>
      <c r="G6" s="27">
        <v>46031</v>
      </c>
      <c r="H6" s="27">
        <v>46032</v>
      </c>
    </row>
    <row r="7" spans="1:12" s="26" customFormat="1" ht="56.1" customHeight="1" x14ac:dyDescent="0.3">
      <c r="A7" s="10"/>
      <c r="B7" s="9"/>
      <c r="C7" s="9"/>
      <c r="D7" s="9"/>
      <c r="E7" s="9"/>
      <c r="F7" s="9"/>
      <c r="G7" s="9"/>
      <c r="H7" s="9"/>
    </row>
    <row r="8" spans="1:12" s="25" customFormat="1" ht="24" customHeight="1" x14ac:dyDescent="0.3">
      <c r="A8" s="4"/>
      <c r="B8" s="27">
        <f t="array" ref="B8:H8">GiorniESettimane+DATE(AnnoCalendario,1,1)-WEEKDAY(DATE(AnnoCalendario,1,1),(InizioSettimana="Monday")+1)+15</f>
        <v>46033</v>
      </c>
      <c r="C8" s="27">
        <v>46034</v>
      </c>
      <c r="D8" s="27">
        <v>46035</v>
      </c>
      <c r="E8" s="27">
        <v>46036</v>
      </c>
      <c r="F8" s="27">
        <v>46037</v>
      </c>
      <c r="G8" s="27">
        <v>46038</v>
      </c>
      <c r="H8" s="27">
        <v>46039</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46040</v>
      </c>
      <c r="C10" s="27">
        <v>46041</v>
      </c>
      <c r="D10" s="27">
        <v>46042</v>
      </c>
      <c r="E10" s="27">
        <v>46043</v>
      </c>
      <c r="F10" s="27">
        <v>46044</v>
      </c>
      <c r="G10" s="27">
        <v>46045</v>
      </c>
      <c r="H10" s="27">
        <v>46046</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46047</v>
      </c>
      <c r="C12" s="27">
        <v>46048</v>
      </c>
      <c r="D12" s="27">
        <v>46049</v>
      </c>
      <c r="E12" s="27">
        <v>46050</v>
      </c>
      <c r="F12" s="27">
        <v>46051</v>
      </c>
      <c r="G12" s="27">
        <v>46052</v>
      </c>
      <c r="H12" s="27">
        <v>46053</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46054</v>
      </c>
      <c r="C14" s="27">
        <v>46055</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G13" sqref="G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2026</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46054</v>
      </c>
      <c r="C4" s="27">
        <v>46055</v>
      </c>
      <c r="D4" s="27">
        <v>46056</v>
      </c>
      <c r="E4" s="27">
        <v>46057</v>
      </c>
      <c r="F4" s="27">
        <v>46058</v>
      </c>
      <c r="G4" s="27">
        <v>46059</v>
      </c>
      <c r="H4" s="28">
        <v>46060</v>
      </c>
    </row>
    <row r="5" spans="1:9" s="26" customFormat="1" ht="56.1" customHeight="1" x14ac:dyDescent="0.3">
      <c r="A5" s="10"/>
      <c r="B5" s="9"/>
      <c r="C5" s="9"/>
      <c r="D5" s="9"/>
      <c r="E5" s="9"/>
      <c r="F5" s="9"/>
      <c r="G5" s="9"/>
      <c r="H5" s="9"/>
    </row>
    <row r="6" spans="1:9" s="25" customFormat="1" ht="24" customHeight="1" x14ac:dyDescent="0.3">
      <c r="A6" s="4"/>
      <c r="B6" s="27">
        <f t="array" ref="B6:H6">GiorniESettimane+DATE(AnnoCalendario,2,1)-WEEKDAY(DATE(AnnoCalendario,2,1),(InizioSettimana="Monday")+1)+8</f>
        <v>46061</v>
      </c>
      <c r="C6" s="27">
        <v>46062</v>
      </c>
      <c r="D6" s="27">
        <v>46063</v>
      </c>
      <c r="E6" s="27">
        <v>46064</v>
      </c>
      <c r="F6" s="27">
        <v>46065</v>
      </c>
      <c r="G6" s="27">
        <v>46066</v>
      </c>
      <c r="H6" s="27">
        <v>46067</v>
      </c>
    </row>
    <row r="7" spans="1:9" s="26" customFormat="1" ht="56.1" customHeight="1" x14ac:dyDescent="0.3">
      <c r="A7" s="10"/>
      <c r="B7" s="9"/>
      <c r="C7" s="9"/>
      <c r="D7" s="9"/>
      <c r="E7" s="9"/>
      <c r="F7" s="9"/>
      <c r="G7" s="9"/>
      <c r="H7" s="9"/>
    </row>
    <row r="8" spans="1:9" s="25" customFormat="1" ht="24" customHeight="1" x14ac:dyDescent="0.3">
      <c r="A8" s="4"/>
      <c r="B8" s="27">
        <f t="array" ref="B8:H8">GiorniESettimane+DATE(AnnoCalendario,2,1)-WEEKDAY(DATE(AnnoCalendario,2,1),(InizioSettimana="Monday")+1)+15</f>
        <v>46068</v>
      </c>
      <c r="C8" s="27">
        <v>46069</v>
      </c>
      <c r="D8" s="27">
        <v>46070</v>
      </c>
      <c r="E8" s="27">
        <v>46071</v>
      </c>
      <c r="F8" s="27">
        <v>46072</v>
      </c>
      <c r="G8" s="27">
        <v>46073</v>
      </c>
      <c r="H8" s="27">
        <v>46074</v>
      </c>
    </row>
    <row r="9" spans="1:9" s="26" customFormat="1" ht="56.1" customHeight="1" x14ac:dyDescent="0.3">
      <c r="A9" s="10"/>
      <c r="B9" s="9"/>
      <c r="C9" s="9"/>
      <c r="D9" s="9"/>
      <c r="E9" s="9"/>
      <c r="F9" s="9"/>
      <c r="G9" s="9"/>
      <c r="H9" s="9"/>
    </row>
    <row r="10" spans="1:9" s="25" customFormat="1" ht="24" customHeight="1" x14ac:dyDescent="0.3">
      <c r="A10" s="4"/>
      <c r="B10" s="27">
        <f t="array" ref="B10:H10">GiorniESettimane+DATE(AnnoCalendario,2,1)-WEEKDAY(DATE(AnnoCalendario,2,1),(InizioSettimana="Monday")+1)+22</f>
        <v>46075</v>
      </c>
      <c r="C10" s="27">
        <v>46076</v>
      </c>
      <c r="D10" s="27">
        <v>46077</v>
      </c>
      <c r="E10" s="27">
        <v>46078</v>
      </c>
      <c r="F10" s="27">
        <v>46079</v>
      </c>
      <c r="G10" s="27">
        <v>46080</v>
      </c>
      <c r="H10" s="27">
        <v>46081</v>
      </c>
    </row>
    <row r="11" spans="1:9" s="26" customFormat="1" ht="56.1" customHeight="1" x14ac:dyDescent="0.3">
      <c r="A11" s="10"/>
      <c r="B11" s="9"/>
      <c r="C11" s="9"/>
      <c r="D11" s="9"/>
      <c r="E11" s="9"/>
      <c r="F11" s="9"/>
      <c r="G11" s="9"/>
      <c r="H11" s="9"/>
    </row>
    <row r="12" spans="1:9" s="25" customFormat="1" ht="24" customHeight="1" x14ac:dyDescent="0.3">
      <c r="A12" s="4"/>
      <c r="B12" s="27">
        <f t="array" ref="B12:H12">GiorniESettimane+DATE(AnnoCalendario,2,1)-WEEKDAY(DATE(AnnoCalendario,2,1),(InizioSettimana="Monday")+1)+29</f>
        <v>46082</v>
      </c>
      <c r="C12" s="27">
        <v>46083</v>
      </c>
      <c r="D12" s="27">
        <v>46084</v>
      </c>
      <c r="E12" s="27">
        <v>46085</v>
      </c>
      <c r="F12" s="27">
        <v>46086</v>
      </c>
      <c r="G12" s="27">
        <v>46087</v>
      </c>
      <c r="H12" s="27">
        <v>46088</v>
      </c>
    </row>
    <row r="13" spans="1:9" s="26" customFormat="1" ht="56.1" customHeight="1" x14ac:dyDescent="0.3">
      <c r="A13" s="10"/>
      <c r="B13" s="9"/>
      <c r="C13" s="9"/>
      <c r="D13" s="9"/>
      <c r="E13" s="9"/>
      <c r="F13" s="9"/>
      <c r="G13" s="9"/>
      <c r="H13" s="9"/>
    </row>
    <row r="14" spans="1:9" s="25" customFormat="1" ht="24" customHeight="1" x14ac:dyDescent="0.3">
      <c r="A14" s="4"/>
      <c r="B14" s="27">
        <f t="array" ref="B14:C14">GiorniESettimane+DATE(AnnoCalendario,2,1)-WEEKDAY(DATE(AnnoCalendario,2,1),(InizioSettimana="Monday")+1)+36</f>
        <v>46089</v>
      </c>
      <c r="C14" s="27">
        <v>46090</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tabSelected="1" zoomScaleNormal="100" workbookViewId="0">
      <selection activeCell="L13" sqref="L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46082</v>
      </c>
      <c r="C4" s="31">
        <v>46083</v>
      </c>
      <c r="D4" s="31">
        <v>46084</v>
      </c>
      <c r="E4" s="31">
        <v>46085</v>
      </c>
      <c r="F4" s="31">
        <v>46086</v>
      </c>
      <c r="G4" s="31">
        <v>46087</v>
      </c>
      <c r="H4" s="31">
        <v>46088</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46089</v>
      </c>
      <c r="C6" s="31">
        <v>46090</v>
      </c>
      <c r="D6" s="31">
        <v>46091</v>
      </c>
      <c r="E6" s="31">
        <v>46092</v>
      </c>
      <c r="F6" s="31">
        <v>46093</v>
      </c>
      <c r="G6" s="31">
        <v>46094</v>
      </c>
      <c r="H6" s="31">
        <v>46095</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GiorniESettimane+DATE(AnnoCalendario,3,1)-WEEKDAY(DATE(AnnoCalendario,3,1),(InizioSettimana="Monday")+1)+15</f>
        <v>46096</v>
      </c>
      <c r="C8" s="31">
        <v>46097</v>
      </c>
      <c r="D8" s="31">
        <v>46098</v>
      </c>
      <c r="E8" s="31">
        <v>46099</v>
      </c>
      <c r="F8" s="31">
        <v>46100</v>
      </c>
      <c r="G8" s="31">
        <v>46101</v>
      </c>
      <c r="H8" s="31">
        <v>46102</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46103</v>
      </c>
      <c r="C10" s="31">
        <v>46104</v>
      </c>
      <c r="D10" s="31">
        <v>46105</v>
      </c>
      <c r="E10" s="31">
        <v>46106</v>
      </c>
      <c r="F10" s="31">
        <v>46107</v>
      </c>
      <c r="G10" s="31">
        <v>46108</v>
      </c>
      <c r="H10" s="31">
        <v>46109</v>
      </c>
    </row>
    <row r="11" spans="1:9" s="26" customFormat="1" ht="56.1" customHeight="1" x14ac:dyDescent="0.3">
      <c r="A11" s="10"/>
      <c r="B11" s="19"/>
      <c r="C11" s="19"/>
      <c r="D11" s="19"/>
      <c r="E11" s="19"/>
      <c r="F11" s="19"/>
      <c r="G11" s="19"/>
      <c r="H11" s="19" t="s">
        <v>12</v>
      </c>
    </row>
    <row r="12" spans="1:9" s="25" customFormat="1" ht="24" customHeight="1" x14ac:dyDescent="0.3">
      <c r="A12" s="4"/>
      <c r="B12" s="31">
        <f t="array" ref="B12:H12">GiorniESettimane+DATE(AnnoCalendario,3,1)-WEEKDAY(DATE(AnnoCalendario,3,1),(InizioSettimana="Monday")+1)+29</f>
        <v>46110</v>
      </c>
      <c r="C12" s="31">
        <v>46111</v>
      </c>
      <c r="D12" s="31">
        <v>46112</v>
      </c>
      <c r="E12" s="31">
        <v>46113</v>
      </c>
      <c r="F12" s="31">
        <v>46114</v>
      </c>
      <c r="G12" s="31">
        <v>46115</v>
      </c>
      <c r="H12" s="31">
        <v>46116</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GiorniESettimane+DATE(AnnoCalendario,3,1)-WEEKDAY(DATE(AnnoCalendario,3,1),(InizioSettimana="Monday")+1)+36</f>
        <v>46117</v>
      </c>
      <c r="C14" s="31">
        <v>46118</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B11" sqref="B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46110</v>
      </c>
      <c r="C4" s="31">
        <v>46111</v>
      </c>
      <c r="D4" s="31">
        <v>46112</v>
      </c>
      <c r="E4" s="31">
        <v>46113</v>
      </c>
      <c r="F4" s="31">
        <v>46114</v>
      </c>
      <c r="G4" s="31">
        <v>46115</v>
      </c>
      <c r="H4" s="31">
        <v>46116</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GiorniESettimane+DATE(AnnoCalendario,4,1)-WEEKDAY(DATE(AnnoCalendario,4,1),(InizioSettimana="Monday")+1)+8</f>
        <v>46117</v>
      </c>
      <c r="C6" s="31">
        <v>46118</v>
      </c>
      <c r="D6" s="31">
        <v>46119</v>
      </c>
      <c r="E6" s="31">
        <v>46120</v>
      </c>
      <c r="F6" s="31">
        <v>46121</v>
      </c>
      <c r="G6" s="31">
        <v>46122</v>
      </c>
      <c r="H6" s="31">
        <v>46123</v>
      </c>
    </row>
    <row r="7" spans="1:9" s="26" customFormat="1" ht="56.1" customHeight="1" x14ac:dyDescent="0.3">
      <c r="A7" s="10"/>
      <c r="B7" s="19"/>
      <c r="C7" s="19"/>
      <c r="D7" s="19"/>
      <c r="E7" s="19"/>
      <c r="F7" s="19"/>
      <c r="G7" s="19" t="s">
        <v>10</v>
      </c>
      <c r="H7" s="19" t="s">
        <v>10</v>
      </c>
    </row>
    <row r="8" spans="1:9" s="25" customFormat="1" ht="24" customHeight="1" x14ac:dyDescent="0.3">
      <c r="A8" s="4"/>
      <c r="B8" s="31">
        <f t="array" ref="B8:H8">GiorniESettimane+DATE(AnnoCalendario,4,1)-WEEKDAY(DATE(AnnoCalendario,4,1),(InizioSettimana="Monday")+1)+15</f>
        <v>46124</v>
      </c>
      <c r="C8" s="31">
        <v>46125</v>
      </c>
      <c r="D8" s="31">
        <v>46126</v>
      </c>
      <c r="E8" s="31">
        <v>46127</v>
      </c>
      <c r="F8" s="31">
        <v>46128</v>
      </c>
      <c r="G8" s="31">
        <v>46129</v>
      </c>
      <c r="H8" s="31">
        <v>46130</v>
      </c>
    </row>
    <row r="9" spans="1:9" s="26" customFormat="1" ht="56.1" customHeight="1" x14ac:dyDescent="0.3">
      <c r="A9" s="10"/>
      <c r="B9" s="19" t="s">
        <v>10</v>
      </c>
      <c r="C9" s="19"/>
      <c r="D9" s="19"/>
      <c r="E9" s="19"/>
      <c r="F9" s="19"/>
      <c r="G9" s="19" t="s">
        <v>10</v>
      </c>
      <c r="H9" s="19" t="s">
        <v>10</v>
      </c>
    </row>
    <row r="10" spans="1:9" s="25" customFormat="1" ht="24" customHeight="1" x14ac:dyDescent="0.3">
      <c r="A10" s="4"/>
      <c r="B10" s="31">
        <f t="array" ref="B10:H10">GiorniESettimane+DATE(AnnoCalendario,4,1)-WEEKDAY(DATE(AnnoCalendario,4,1),(InizioSettimana="Monday")+1)+22</f>
        <v>46131</v>
      </c>
      <c r="C10" s="31">
        <v>46132</v>
      </c>
      <c r="D10" s="31">
        <v>46133</v>
      </c>
      <c r="E10" s="31">
        <v>46134</v>
      </c>
      <c r="F10" s="31">
        <v>46135</v>
      </c>
      <c r="G10" s="31">
        <v>46136</v>
      </c>
      <c r="H10" s="31">
        <v>46137</v>
      </c>
    </row>
    <row r="11" spans="1:9" s="26" customFormat="1" ht="56.1" customHeight="1" x14ac:dyDescent="0.3">
      <c r="A11" s="10"/>
      <c r="B11" s="19" t="s">
        <v>10</v>
      </c>
      <c r="C11" s="19"/>
      <c r="D11" s="19"/>
      <c r="E11" s="19"/>
      <c r="F11" s="19"/>
      <c r="G11" s="19"/>
      <c r="H11" s="19"/>
    </row>
    <row r="12" spans="1:9" s="25" customFormat="1" ht="24" customHeight="1" x14ac:dyDescent="0.3">
      <c r="A12" s="4"/>
      <c r="B12" s="31">
        <f t="array" ref="B12:H12">GiorniESettimane+DATE(AnnoCalendario,4,1)-WEEKDAY(DATE(AnnoCalendario,4,1),(InizioSettimana="Monday")+1)+29</f>
        <v>46138</v>
      </c>
      <c r="C12" s="31">
        <v>46139</v>
      </c>
      <c r="D12" s="31">
        <v>46140</v>
      </c>
      <c r="E12" s="31">
        <v>46141</v>
      </c>
      <c r="F12" s="31">
        <v>46142</v>
      </c>
      <c r="G12" s="31">
        <v>46143</v>
      </c>
      <c r="H12" s="31">
        <v>46144</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46145</v>
      </c>
      <c r="C14" s="31">
        <v>46146</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topLeftCell="A1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46138</v>
      </c>
      <c r="C4" s="31">
        <v>46139</v>
      </c>
      <c r="D4" s="31">
        <v>46140</v>
      </c>
      <c r="E4" s="31">
        <v>46141</v>
      </c>
      <c r="F4" s="31">
        <v>46142</v>
      </c>
      <c r="G4" s="31">
        <v>46143</v>
      </c>
      <c r="H4" s="31">
        <v>46144</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GiorniESettimane+DATE(AnnoCalendario,5,1)-WEEKDAY(DATE(AnnoCalendario,5,1),(InizioSettimana="Monday")+1)+8</f>
        <v>46145</v>
      </c>
      <c r="C6" s="31">
        <v>46146</v>
      </c>
      <c r="D6" s="31">
        <v>46147</v>
      </c>
      <c r="E6" s="31">
        <v>46148</v>
      </c>
      <c r="F6" s="31">
        <v>46149</v>
      </c>
      <c r="G6" s="31">
        <v>46150</v>
      </c>
      <c r="H6" s="31">
        <v>46151</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GiorniESettimane+DATE(AnnoCalendario,5,1)-WEEKDAY(DATE(AnnoCalendario,5,1),(InizioSettimana="Monday")+1)+15</f>
        <v>46152</v>
      </c>
      <c r="C8" s="31">
        <v>46153</v>
      </c>
      <c r="D8" s="31">
        <v>46154</v>
      </c>
      <c r="E8" s="31">
        <v>46155</v>
      </c>
      <c r="F8" s="31">
        <v>46156</v>
      </c>
      <c r="G8" s="31">
        <v>46157</v>
      </c>
      <c r="H8" s="31">
        <v>46158</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GiorniESettimane+DATE(AnnoCalendario,5,1)-WEEKDAY(DATE(AnnoCalendario,5,1),(InizioSettimana="Monday")+1)+22</f>
        <v>46159</v>
      </c>
      <c r="C10" s="31">
        <v>46160</v>
      </c>
      <c r="D10" s="31">
        <v>46161</v>
      </c>
      <c r="E10" s="31">
        <v>46162</v>
      </c>
      <c r="F10" s="31">
        <v>46163</v>
      </c>
      <c r="G10" s="31">
        <v>46164</v>
      </c>
      <c r="H10" s="31">
        <v>46165</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GiorniESettimane+DATE(AnnoCalendario,5,1)-WEEKDAY(DATE(AnnoCalendario,5,1),(InizioSettimana="Monday")+1)+29</f>
        <v>46166</v>
      </c>
      <c r="C12" s="31">
        <v>46167</v>
      </c>
      <c r="D12" s="31">
        <v>46168</v>
      </c>
      <c r="E12" s="31">
        <v>46169</v>
      </c>
      <c r="F12" s="31">
        <v>46170</v>
      </c>
      <c r="G12" s="31">
        <v>46171</v>
      </c>
      <c r="H12" s="31">
        <v>46172</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GiorniESettimane+DATE(AnnoCalendario,5,1)-WEEKDAY(DATE(AnnoCalendario,5,1),(InizioSettimana="Monday")+1)+36</f>
        <v>46173</v>
      </c>
      <c r="C14" s="31">
        <v>46174</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opLeftCell="A10" zoomScaleNormal="100" workbookViewId="0">
      <selection activeCell="H11" sqref="H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46173</v>
      </c>
      <c r="C4" s="30">
        <v>46174</v>
      </c>
      <c r="D4" s="30">
        <v>46175</v>
      </c>
      <c r="E4" s="30">
        <v>46176</v>
      </c>
      <c r="F4" s="30">
        <v>46177</v>
      </c>
      <c r="G4" s="30">
        <v>46178</v>
      </c>
      <c r="H4" s="30">
        <v>46179</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GiorniESettimane+DATE(AnnoCalendario,6,1)-WEEKDAY(DATE(AnnoCalendario,6,1),(InizioSettimana="Monday")+1)+8</f>
        <v>46180</v>
      </c>
      <c r="C6" s="30">
        <v>46181</v>
      </c>
      <c r="D6" s="30">
        <v>46182</v>
      </c>
      <c r="E6" s="30">
        <v>46183</v>
      </c>
      <c r="F6" s="30">
        <v>46184</v>
      </c>
      <c r="G6" s="30">
        <v>46185</v>
      </c>
      <c r="H6" s="30">
        <v>46186</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GiorniESettimane+DATE(AnnoCalendario,6,1)-WEEKDAY(DATE(AnnoCalendario,6,1),(InizioSettimana="Monday")+1)+15</f>
        <v>46187</v>
      </c>
      <c r="C8" s="30">
        <v>46188</v>
      </c>
      <c r="D8" s="30">
        <v>46189</v>
      </c>
      <c r="E8" s="30">
        <v>46190</v>
      </c>
      <c r="F8" s="30">
        <v>46191</v>
      </c>
      <c r="G8" s="30">
        <v>46192</v>
      </c>
      <c r="H8" s="30">
        <v>46193</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46194</v>
      </c>
      <c r="C10" s="30">
        <v>46195</v>
      </c>
      <c r="D10" s="30">
        <v>46196</v>
      </c>
      <c r="E10" s="30">
        <v>46197</v>
      </c>
      <c r="F10" s="30">
        <v>46198</v>
      </c>
      <c r="G10" s="30">
        <v>46199</v>
      </c>
      <c r="H10" s="30">
        <v>46200</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GiorniESettimane+DATE(AnnoCalendario,6,1)-WEEKDAY(DATE(AnnoCalendario,6,1),(InizioSettimana="Monday")+1)+29</f>
        <v>46201</v>
      </c>
      <c r="C12" s="30">
        <v>46202</v>
      </c>
      <c r="D12" s="30">
        <v>46203</v>
      </c>
      <c r="E12" s="30">
        <v>46204</v>
      </c>
      <c r="F12" s="30">
        <v>46205</v>
      </c>
      <c r="G12" s="30">
        <v>46206</v>
      </c>
      <c r="H12" s="30">
        <v>46207</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46208</v>
      </c>
      <c r="C14" s="30">
        <v>46209</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14"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46201</v>
      </c>
      <c r="C4" s="30">
        <v>46202</v>
      </c>
      <c r="D4" s="30">
        <v>46203</v>
      </c>
      <c r="E4" s="30">
        <v>46204</v>
      </c>
      <c r="F4" s="30">
        <v>46205</v>
      </c>
      <c r="G4" s="30">
        <v>46206</v>
      </c>
      <c r="H4" s="30">
        <v>46207</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46208</v>
      </c>
      <c r="C6" s="30">
        <v>46209</v>
      </c>
      <c r="D6" s="30">
        <v>46210</v>
      </c>
      <c r="E6" s="30">
        <v>46211</v>
      </c>
      <c r="F6" s="30">
        <v>46212</v>
      </c>
      <c r="G6" s="30">
        <v>46213</v>
      </c>
      <c r="H6" s="30">
        <v>46214</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46215</v>
      </c>
      <c r="C8" s="30">
        <v>46216</v>
      </c>
      <c r="D8" s="30">
        <v>46217</v>
      </c>
      <c r="E8" s="30">
        <v>46218</v>
      </c>
      <c r="F8" s="30">
        <v>46219</v>
      </c>
      <c r="G8" s="30">
        <v>46220</v>
      </c>
      <c r="H8" s="30">
        <v>46221</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46222</v>
      </c>
      <c r="C10" s="30">
        <v>46223</v>
      </c>
      <c r="D10" s="30">
        <v>46224</v>
      </c>
      <c r="E10" s="30">
        <v>46225</v>
      </c>
      <c r="F10" s="30">
        <v>46226</v>
      </c>
      <c r="G10" s="30">
        <v>46227</v>
      </c>
      <c r="H10" s="30">
        <v>46228</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46229</v>
      </c>
      <c r="C12" s="30">
        <v>46230</v>
      </c>
      <c r="D12" s="30">
        <v>46231</v>
      </c>
      <c r="E12" s="30">
        <v>46232</v>
      </c>
      <c r="F12" s="30">
        <v>46233</v>
      </c>
      <c r="G12" s="30">
        <v>46234</v>
      </c>
      <c r="H12" s="30">
        <v>46235</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GiorniESettimane+DATE(AnnoCalendario,7,1)-WEEKDAY(DATE(AnnoCalendario,7,1),(InizioSettimana="Monday")+1)+36</f>
        <v>46236</v>
      </c>
      <c r="C14" s="30">
        <v>46237</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topLeftCell="A7"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46229</v>
      </c>
      <c r="C4" s="30">
        <v>46230</v>
      </c>
      <c r="D4" s="30">
        <v>46231</v>
      </c>
      <c r="E4" s="30">
        <v>46232</v>
      </c>
      <c r="F4" s="30">
        <v>46233</v>
      </c>
      <c r="G4" s="30">
        <v>46234</v>
      </c>
      <c r="H4" s="30">
        <v>46235</v>
      </c>
    </row>
    <row r="5" spans="1:9" s="26" customFormat="1" ht="56.1" customHeight="1" x14ac:dyDescent="0.3">
      <c r="A5" s="10"/>
      <c r="B5" s="23"/>
      <c r="C5" s="23"/>
      <c r="D5" s="23"/>
      <c r="E5" s="23"/>
      <c r="F5" s="23"/>
      <c r="G5" s="23" t="s">
        <v>6</v>
      </c>
      <c r="H5" s="23" t="s">
        <v>5</v>
      </c>
    </row>
    <row r="6" spans="1:9" s="25" customFormat="1" ht="24" customHeight="1" x14ac:dyDescent="0.3">
      <c r="A6" s="4"/>
      <c r="B6" s="30">
        <f t="array" ref="B6:H6">GiorniESettimane+DATE(AnnoCalendario,8,1)-WEEKDAY(DATE(AnnoCalendario,8,1),(InizioSettimana="Monday")+1)+8</f>
        <v>46236</v>
      </c>
      <c r="C6" s="30">
        <v>46237</v>
      </c>
      <c r="D6" s="30">
        <v>46238</v>
      </c>
      <c r="E6" s="30">
        <v>46239</v>
      </c>
      <c r="F6" s="30">
        <v>46240</v>
      </c>
      <c r="G6" s="30">
        <v>46241</v>
      </c>
      <c r="H6" s="30">
        <v>46242</v>
      </c>
    </row>
    <row r="7" spans="1:9" s="26" customFormat="1" ht="56.1" customHeight="1" x14ac:dyDescent="0.3">
      <c r="A7" s="10"/>
      <c r="B7" s="23" t="s">
        <v>5</v>
      </c>
      <c r="C7" s="23"/>
      <c r="D7" s="23"/>
      <c r="E7" s="23"/>
      <c r="F7" s="23"/>
      <c r="G7" s="23"/>
      <c r="H7" s="23"/>
    </row>
    <row r="8" spans="1:9" s="25" customFormat="1" ht="24" customHeight="1" x14ac:dyDescent="0.3">
      <c r="A8" s="4"/>
      <c r="B8" s="30">
        <f t="array" ref="B8:H8">GiorniESettimane+DATE(AnnoCalendario,8,1)-WEEKDAY(DATE(AnnoCalendario,8,1),(InizioSettimana="Monday")+1)+15</f>
        <v>46243</v>
      </c>
      <c r="C8" s="30">
        <v>46244</v>
      </c>
      <c r="D8" s="30">
        <v>46245</v>
      </c>
      <c r="E8" s="30">
        <v>46246</v>
      </c>
      <c r="F8" s="30">
        <v>46247</v>
      </c>
      <c r="G8" s="30">
        <v>46248</v>
      </c>
      <c r="H8" s="30">
        <v>46249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46250</v>
      </c>
      <c r="C10" s="30">
        <v>46251</v>
      </c>
      <c r="D10" s="30">
        <v>46252</v>
      </c>
      <c r="E10" s="30">
        <v>46253</v>
      </c>
      <c r="F10" s="30">
        <v>46254</v>
      </c>
      <c r="G10" s="30">
        <v>46255</v>
      </c>
      <c r="H10" s="30">
        <v>46256</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46257</v>
      </c>
      <c r="C12" s="30">
        <v>46258</v>
      </c>
      <c r="D12" s="30">
        <v>46259</v>
      </c>
      <c r="E12" s="30">
        <v>46260</v>
      </c>
      <c r="F12" s="30">
        <v>46261</v>
      </c>
      <c r="G12" s="30">
        <v>46262</v>
      </c>
      <c r="H12" s="30">
        <v>46263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GiorniESettimane+DATE(AnnoCalendario,8,1)-WEEKDAY(DATE(AnnoCalendario,8,1),(InizioSettimana="Monday")+1)+36</f>
        <v>46264</v>
      </c>
      <c r="C14" s="30">
        <v>46265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topLeftCell="A4" zoomScaleNormal="100" workbookViewId="0">
      <selection activeCell="B13" sqref="B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46264</v>
      </c>
      <c r="C4" s="29">
        <v>46265</v>
      </c>
      <c r="D4" s="29">
        <v>46266</v>
      </c>
      <c r="E4" s="29">
        <v>46267</v>
      </c>
      <c r="F4" s="29">
        <v>46268</v>
      </c>
      <c r="G4" s="29">
        <v>46269</v>
      </c>
      <c r="H4" s="29">
        <v>46270</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GiorniESettimane+DATE(AnnoCalendario,9,1)-WEEKDAY(DATE(AnnoCalendario,9,1),(InizioSettimana="Monday")+1)+8</f>
        <v>46271</v>
      </c>
      <c r="C6" s="29">
        <v>46272</v>
      </c>
      <c r="D6" s="29">
        <v>46273</v>
      </c>
      <c r="E6" s="29">
        <v>46274</v>
      </c>
      <c r="F6" s="29">
        <v>46275</v>
      </c>
      <c r="G6" s="29">
        <v>46276</v>
      </c>
      <c r="H6" s="29">
        <v>46277</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GiorniESettimane+DATE(AnnoCalendario,9,1)-WEEKDAY(DATE(AnnoCalendario,9,1),(InizioSettimana="Monday")+1)+15</f>
        <v>46278</v>
      </c>
      <c r="C8" s="29">
        <v>46279</v>
      </c>
      <c r="D8" s="29">
        <v>46280</v>
      </c>
      <c r="E8" s="29">
        <v>46281</v>
      </c>
      <c r="F8" s="29">
        <v>46282</v>
      </c>
      <c r="G8" s="29">
        <v>46283</v>
      </c>
      <c r="H8" s="29">
        <v>46284</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GiorniESettimane+DATE(AnnoCalendario,9,1)-WEEKDAY(DATE(AnnoCalendario,9,1),(InizioSettimana="Monday")+1)+22</f>
        <v>46285</v>
      </c>
      <c r="C10" s="29">
        <v>46286</v>
      </c>
      <c r="D10" s="29">
        <v>46287</v>
      </c>
      <c r="E10" s="29">
        <v>46288</v>
      </c>
      <c r="F10" s="29">
        <v>46289</v>
      </c>
      <c r="G10" s="29">
        <v>46290</v>
      </c>
      <c r="H10" s="29">
        <v>46291</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GiorniESettimane+DATE(AnnoCalendario,9,1)-WEEKDAY(DATE(AnnoCalendario,9,1),(InizioSettimana="Monday")+1)+29</f>
        <v>46292</v>
      </c>
      <c r="C12" s="29">
        <v>46293</v>
      </c>
      <c r="D12" s="29">
        <v>46294</v>
      </c>
      <c r="E12" s="29">
        <v>46295</v>
      </c>
      <c r="F12" s="29">
        <v>46296</v>
      </c>
      <c r="G12" s="29">
        <v>46297</v>
      </c>
      <c r="H12" s="29">
        <v>46298</v>
      </c>
    </row>
    <row r="13" spans="1:9" s="26" customFormat="1" ht="56.1" customHeight="1" x14ac:dyDescent="0.3">
      <c r="A13" s="10"/>
      <c r="B13" s="24" t="s">
        <v>7</v>
      </c>
      <c r="C13" s="24"/>
      <c r="D13" s="24"/>
      <c r="E13" s="24"/>
      <c r="F13" s="24"/>
      <c r="G13" s="24"/>
      <c r="H13" s="24"/>
    </row>
    <row r="14" spans="1:9" s="25" customFormat="1" ht="24" customHeight="1" x14ac:dyDescent="0.3">
      <c r="A14" s="4"/>
      <c r="B14" s="29">
        <f t="array" ref="B14:C14">GiorniESettimane+DATE(AnnoCalendario,9,1)-WEEKDAY(DATE(AnnoCalendario,9,1),(InizioSettimana="Monday")+1)+36</f>
        <v>46299</v>
      </c>
      <c r="C14" s="29">
        <v>46300</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topLeftCell="A10" workbookViewId="0">
      <selection activeCell="B9" sqref="B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46292</v>
      </c>
      <c r="C4" s="29">
        <v>46293</v>
      </c>
      <c r="D4" s="29">
        <v>46294</v>
      </c>
      <c r="E4" s="29">
        <v>46295</v>
      </c>
      <c r="F4" s="29">
        <v>46296</v>
      </c>
      <c r="G4" s="29">
        <v>46297</v>
      </c>
      <c r="H4" s="29">
        <v>46298</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GiorniESettimane+DATE(AnnoCalendario,10,1)-WEEKDAY(DATE(AnnoCalendario,10,1),(InizioSettimana="Monday")+1)+8</f>
        <v>46299</v>
      </c>
      <c r="C6" s="29">
        <v>46300</v>
      </c>
      <c r="D6" s="29">
        <v>46301</v>
      </c>
      <c r="E6" s="29">
        <v>46302</v>
      </c>
      <c r="F6" s="29">
        <v>46303</v>
      </c>
      <c r="G6" s="29">
        <v>46304</v>
      </c>
      <c r="H6" s="29">
        <v>46305</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GiorniESettimane+DATE(AnnoCalendario,10,1)-WEEKDAY(DATE(AnnoCalendario,10,1),(InizioSettimana="Monday")+1)+15</f>
        <v>46306</v>
      </c>
      <c r="C8" s="29">
        <v>46307</v>
      </c>
      <c r="D8" s="29">
        <v>46308</v>
      </c>
      <c r="E8" s="29">
        <v>46309</v>
      </c>
      <c r="F8" s="29">
        <v>46310</v>
      </c>
      <c r="G8" s="29">
        <v>46311</v>
      </c>
      <c r="H8" s="29">
        <v>46312</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GiorniESettimane+DATE(AnnoCalendario,10,1)-WEEKDAY(DATE(AnnoCalendario,10,1),(InizioSettimana="Monday")+1)+22</f>
        <v>46313</v>
      </c>
      <c r="C10" s="29">
        <v>46314</v>
      </c>
      <c r="D10" s="29">
        <v>46315</v>
      </c>
      <c r="E10" s="29">
        <v>46316</v>
      </c>
      <c r="F10" s="29">
        <v>46317</v>
      </c>
      <c r="G10" s="29">
        <v>46318</v>
      </c>
      <c r="H10" s="29">
        <v>46319</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46320</v>
      </c>
      <c r="C12" s="29">
        <v>46321</v>
      </c>
      <c r="D12" s="29">
        <v>46322</v>
      </c>
      <c r="E12" s="29">
        <v>46323</v>
      </c>
      <c r="F12" s="29">
        <v>46324</v>
      </c>
      <c r="G12" s="29">
        <v>46325</v>
      </c>
      <c r="H12" s="29">
        <v>46326</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46327</v>
      </c>
      <c r="C14" s="29">
        <v>46328</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topLeftCell="A4"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46327</v>
      </c>
      <c r="C4" s="29">
        <v>46328</v>
      </c>
      <c r="D4" s="29">
        <v>46329</v>
      </c>
      <c r="E4" s="29">
        <v>46330</v>
      </c>
      <c r="F4" s="29">
        <v>46331</v>
      </c>
      <c r="G4" s="29">
        <v>46332</v>
      </c>
      <c r="H4" s="29">
        <v>46333</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46334</v>
      </c>
      <c r="C6" s="29">
        <v>46335</v>
      </c>
      <c r="D6" s="29">
        <v>46336</v>
      </c>
      <c r="E6" s="29">
        <v>46337</v>
      </c>
      <c r="F6" s="29">
        <v>46338</v>
      </c>
      <c r="G6" s="29">
        <v>46339</v>
      </c>
      <c r="H6" s="29">
        <v>46340</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46341</v>
      </c>
      <c r="C8" s="29">
        <v>46342</v>
      </c>
      <c r="D8" s="29">
        <v>46343</v>
      </c>
      <c r="E8" s="29">
        <v>46344</v>
      </c>
      <c r="F8" s="29">
        <v>46345</v>
      </c>
      <c r="G8" s="29">
        <v>46346</v>
      </c>
      <c r="H8" s="29">
        <v>46347</v>
      </c>
    </row>
    <row r="9" spans="1:9" s="26" customFormat="1" ht="56.1" customHeight="1" x14ac:dyDescent="0.3">
      <c r="A9" s="10"/>
      <c r="B9" s="24"/>
      <c r="C9" s="24"/>
      <c r="D9" s="24"/>
      <c r="E9" s="24"/>
      <c r="F9" s="24"/>
      <c r="G9" s="24"/>
      <c r="H9" s="24" t="s">
        <v>8</v>
      </c>
    </row>
    <row r="10" spans="1:9" s="25" customFormat="1" ht="24" customHeight="1" x14ac:dyDescent="0.3">
      <c r="A10" s="4"/>
      <c r="B10" s="29">
        <f t="array" ref="B10:H10">GiorniESettimane+DATE(AnnoCalendario,11,1)-WEEKDAY(DATE(AnnoCalendario,11,1),(InizioSettimana="Monday")+1)+22</f>
        <v>46348</v>
      </c>
      <c r="C10" s="29">
        <v>46349</v>
      </c>
      <c r="D10" s="29">
        <v>46350</v>
      </c>
      <c r="E10" s="29">
        <v>46351</v>
      </c>
      <c r="F10" s="29">
        <v>46352</v>
      </c>
      <c r="G10" s="29">
        <v>46353</v>
      </c>
      <c r="H10" s="29">
        <v>46354</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46355</v>
      </c>
      <c r="C12" s="29">
        <v>46356</v>
      </c>
      <c r="D12" s="29">
        <v>46357</v>
      </c>
      <c r="E12" s="29">
        <v>46358</v>
      </c>
      <c r="F12" s="29">
        <v>46359</v>
      </c>
      <c r="G12" s="29">
        <v>46360</v>
      </c>
      <c r="H12" s="29">
        <v>46361</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46362</v>
      </c>
      <c r="C14" s="29">
        <v>46363</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H9" sqref="H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2026</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46355</v>
      </c>
      <c r="C4" s="27">
        <v>46356</v>
      </c>
      <c r="D4" s="27">
        <v>46357</v>
      </c>
      <c r="E4" s="27">
        <v>46358</v>
      </c>
      <c r="F4" s="27">
        <v>46359</v>
      </c>
      <c r="G4" s="27">
        <v>46360</v>
      </c>
      <c r="H4" s="28">
        <v>46361</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46362</v>
      </c>
      <c r="C6" s="27">
        <v>46363</v>
      </c>
      <c r="D6" s="27">
        <v>46364</v>
      </c>
      <c r="E6" s="27">
        <v>46365</v>
      </c>
      <c r="F6" s="27">
        <v>46366</v>
      </c>
      <c r="G6" s="27">
        <v>46367</v>
      </c>
      <c r="H6" s="27">
        <v>46368</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46369</v>
      </c>
      <c r="C8" s="27">
        <v>46370</v>
      </c>
      <c r="D8" s="27">
        <v>46371</v>
      </c>
      <c r="E8" s="27">
        <v>46372</v>
      </c>
      <c r="F8" s="27">
        <v>46373</v>
      </c>
      <c r="G8" s="27">
        <v>46374</v>
      </c>
      <c r="H8" s="27">
        <v>46375</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46376</v>
      </c>
      <c r="C10" s="27">
        <v>46377</v>
      </c>
      <c r="D10" s="27">
        <v>46378</v>
      </c>
      <c r="E10" s="27">
        <v>46379</v>
      </c>
      <c r="F10" s="27">
        <v>46380</v>
      </c>
      <c r="G10" s="27">
        <v>46381</v>
      </c>
      <c r="H10" s="27">
        <v>46382</v>
      </c>
    </row>
    <row r="11" spans="1:11" s="26" customFormat="1" ht="56.1" customHeight="1" x14ac:dyDescent="0.3">
      <c r="A11" s="10"/>
      <c r="B11" s="9" t="s">
        <v>9</v>
      </c>
      <c r="C11" s="9"/>
      <c r="D11" s="9"/>
      <c r="E11" s="9"/>
      <c r="F11" s="9"/>
      <c r="G11" s="9"/>
      <c r="H11" s="9"/>
    </row>
    <row r="12" spans="1:11" s="25" customFormat="1" ht="24" customHeight="1" x14ac:dyDescent="0.3">
      <c r="A12" s="4"/>
      <c r="B12" s="27">
        <f t="array" ref="B12:H12">GiorniESettimane+DATE(AnnoCalendario,12,1)-WEEKDAY(DATE(AnnoCalendario,12,1),(InizioSettimana="Monday")+1)+29</f>
        <v>46383</v>
      </c>
      <c r="C12" s="27">
        <v>46384</v>
      </c>
      <c r="D12" s="27">
        <v>46385</v>
      </c>
      <c r="E12" s="27">
        <v>46386</v>
      </c>
      <c r="F12" s="27">
        <v>46387</v>
      </c>
      <c r="G12" s="27">
        <v>46388</v>
      </c>
      <c r="H12" s="27">
        <v>46389</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46390</v>
      </c>
      <c r="C14" s="27">
        <v>46391</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6B20271-DBF4-4EBA-824D-0E74CCAA174D}">
  <ds:schemaRefs>
    <ds:schemaRef ds:uri="http://schemas.microsoft.com/office/infopath/2007/PartnerControls"/>
    <ds:schemaRef ds:uri="http://purl.org/dc/terms/"/>
    <ds:schemaRef ds:uri="http://schemas.microsoft.com/office/2006/documentManagement/types"/>
    <ds:schemaRef ds:uri="http://purl.org/dc/elements/1.1/"/>
    <ds:schemaRef ds:uri="http://schemas.openxmlformats.org/package/2006/metadata/core-properties"/>
    <ds:schemaRef ds:uri="16c05727-aa75-4e4a-9b5f-8a80a1165891"/>
    <ds:schemaRef ds:uri="71af3243-3dd4-4a8d-8c0d-dd76da1f02a5"/>
    <ds:schemaRef ds:uri="http://schemas.microsoft.com/office/2006/metadata/properties"/>
    <ds:schemaRef ds:uri="http://www.w3.org/XML/1998/namespace"/>
    <ds:schemaRef ds:uri="http://purl.org/dc/dcmitype/"/>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2026-03-16T09:20:17Z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